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270" windowWidth="14940" windowHeight="9150" activeTab="1"/>
  </bookViews>
  <sheets>
    <sheet name="datiEstrattiAREAS" sheetId="1" r:id="rId1"/>
    <sheet name="dato_sviluppato" sheetId="2" r:id="rId2"/>
  </sheets>
  <calcPr calcId="124519"/>
</workbook>
</file>

<file path=xl/calcChain.xml><?xml version="1.0" encoding="utf-8"?>
<calcChain xmlns="http://schemas.openxmlformats.org/spreadsheetml/2006/main">
  <c r="D9" i="2"/>
  <c r="C9"/>
  <c r="B9"/>
  <c r="D22"/>
  <c r="C22"/>
  <c r="B22"/>
  <c r="D21"/>
  <c r="C21"/>
  <c r="B21"/>
  <c r="D20"/>
  <c r="C20"/>
  <c r="B20"/>
  <c r="D19"/>
  <c r="C19"/>
  <c r="B19"/>
  <c r="E20" l="1"/>
  <c r="D18"/>
  <c r="C18"/>
  <c r="B18"/>
  <c r="D17"/>
  <c r="C17"/>
  <c r="B17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D10"/>
  <c r="C10"/>
  <c r="B10"/>
  <c r="D8"/>
  <c r="C8"/>
  <c r="B8"/>
  <c r="D7"/>
  <c r="C7"/>
  <c r="B7"/>
  <c r="D6"/>
  <c r="C6"/>
  <c r="B6"/>
  <c r="F6" l="1"/>
  <c r="E22"/>
  <c r="E6"/>
  <c r="F8"/>
  <c r="F9"/>
  <c r="F10"/>
  <c r="E11"/>
  <c r="E12"/>
  <c r="E13"/>
  <c r="E14"/>
  <c r="F16"/>
  <c r="E15"/>
  <c r="F18"/>
  <c r="E19"/>
  <c r="F21"/>
  <c r="F14"/>
  <c r="F12"/>
  <c r="F11"/>
  <c r="F13"/>
  <c r="F7"/>
  <c r="E16"/>
  <c r="F19"/>
  <c r="E21"/>
  <c r="F22"/>
  <c r="E8"/>
  <c r="E9"/>
  <c r="E10"/>
  <c r="F15"/>
  <c r="F17"/>
  <c r="E18"/>
  <c r="F20"/>
  <c r="E17"/>
  <c r="E7"/>
</calcChain>
</file>

<file path=xl/sharedStrings.xml><?xml version="1.0" encoding="utf-8"?>
<sst xmlns="http://schemas.openxmlformats.org/spreadsheetml/2006/main" count="85" uniqueCount="61">
  <si>
    <t>Mese</t>
  </si>
  <si>
    <t>Struttura</t>
  </si>
  <si>
    <t>N. Persone</t>
  </si>
  <si>
    <t>Giorni Lavorativi</t>
  </si>
  <si>
    <t>Giorni Assenza</t>
  </si>
  <si>
    <t>% Presenza</t>
  </si>
  <si>
    <t>% Assenza</t>
  </si>
  <si>
    <t>TOTALE
PERSONALE</t>
  </si>
  <si>
    <t>TOTALE CUMULATIVO
DELLE GIORNATE 
LAVORATIVE</t>
  </si>
  <si>
    <t>TOTALE ASSENZE 
COMPRESE LE FERIE</t>
  </si>
  <si>
    <t>TASSO DI 
ASSENZA
%</t>
  </si>
  <si>
    <t>TASSO DI 
PRESENZA
%</t>
  </si>
  <si>
    <t>P.O. MARTINA FRANCA</t>
  </si>
  <si>
    <t>P.O. OCCIDENTALE</t>
  </si>
  <si>
    <t>P.O. ORIENTALE</t>
  </si>
  <si>
    <t>P.O. CENTRALE</t>
  </si>
  <si>
    <t>DISTRETTO 1</t>
  </si>
  <si>
    <t>DISTRETTO 2</t>
  </si>
  <si>
    <t>DISTRETTO 3</t>
  </si>
  <si>
    <t>DISTRETTO 4</t>
  </si>
  <si>
    <t>DISTRETTO 5</t>
  </si>
  <si>
    <t>DISTRETTO 6</t>
  </si>
  <si>
    <t>DISTRETTO 7</t>
  </si>
  <si>
    <t>DIPARTIMENTO DIPENDENTE PATOLOGICHE</t>
  </si>
  <si>
    <t>DIPARTIMENTO SALUTE MENTALE</t>
  </si>
  <si>
    <t>DIPARTIMENTO DI PREVENZIONE</t>
  </si>
  <si>
    <t>SERVIZIO 118</t>
  </si>
  <si>
    <t>DIPARTIMENTO DI RIABILITAZIONE</t>
  </si>
  <si>
    <t>a</t>
  </si>
  <si>
    <t>b</t>
  </si>
  <si>
    <t>c</t>
  </si>
  <si>
    <t>d=c:b</t>
  </si>
  <si>
    <t>e=(b-c):b</t>
  </si>
  <si>
    <t>01/2014</t>
  </si>
  <si>
    <t>U000-NON DEFINITO</t>
  </si>
  <si>
    <t>U001-A01-P.O. MARTINA FRANCA</t>
  </si>
  <si>
    <t>U002-A02-S.O. CASTELLANETA</t>
  </si>
  <si>
    <t>U003-A03-S.O. MASSAFRA</t>
  </si>
  <si>
    <t>U004-A04-S.O. MOTTOLA</t>
  </si>
  <si>
    <t>U005-A05-S.O. GROTTAGLIE</t>
  </si>
  <si>
    <t>U006-A06-P.O. MANDURIA</t>
  </si>
  <si>
    <t>U008-A08-S.O. SS. ANNUNZIATA</t>
  </si>
  <si>
    <t>U009-A09-S.O. S.G. MOSCATI</t>
  </si>
  <si>
    <t>U010-B01-DISTRETTO 1</t>
  </si>
  <si>
    <t>U011-B02-DISTRETTO 2</t>
  </si>
  <si>
    <t>U012-B03-DISTRETTO 3</t>
  </si>
  <si>
    <t>U013-B04-DISTRETTO 4</t>
  </si>
  <si>
    <t>U014-B05-DISTRETTO 5</t>
  </si>
  <si>
    <t>U015-B06-DISTRETTO 6</t>
  </si>
  <si>
    <t>U016-B07-DISTRETTO 7</t>
  </si>
  <si>
    <t>U021-EX-D12</t>
  </si>
  <si>
    <t>U023-C01-SER.T.</t>
  </si>
  <si>
    <t>U024-D01-POLO RIABILITATIVO CENTRALE</t>
  </si>
  <si>
    <t>U027-D04-POLO RIABILITATIVO ORIENTALE</t>
  </si>
  <si>
    <t>U028-SERVIZIO DI RIABILITAZIONE</t>
  </si>
  <si>
    <t>U029-E01-DIPARTIMENTO SALUTE MENTALE</t>
  </si>
  <si>
    <t>U032-F01-DIPARTIMENTO DI PREVENZIONE</t>
  </si>
  <si>
    <t>U034-SERVIZIO 118</t>
  </si>
  <si>
    <t>U035-G01-STRUTTURE CENTRALI</t>
  </si>
  <si>
    <t>STRUTTURE CENTRALI</t>
  </si>
  <si>
    <t>TASSO DI ASSENZA E PRESENZA DEL PERSONALE - mese di Gennaio 2015</t>
  </si>
</sst>
</file>

<file path=xl/styles.xml><?xml version="1.0" encoding="utf-8"?>
<styleSheet xmlns="http://schemas.openxmlformats.org/spreadsheetml/2006/main">
  <numFmts count="1">
    <numFmt numFmtId="164" formatCode="[$-410]mmm\-yy;@"/>
  </numFmts>
  <fonts count="6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2">
    <xf numFmtId="0" fontId="0" fillId="0" borderId="0" xfId="0" applyNumberFormat="1" applyFont="1" applyFill="1" applyBorder="1" applyAlignment="1"/>
    <xf numFmtId="0" fontId="1" fillId="2" borderId="0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Fill="1" applyBorder="1" applyAlignment="1"/>
    <xf numFmtId="164" fontId="3" fillId="3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top" wrapText="1"/>
    </xf>
    <xf numFmtId="0" fontId="3" fillId="4" borderId="1" xfId="0" applyNumberFormat="1" applyFont="1" applyFill="1" applyBorder="1" applyAlignment="1"/>
    <xf numFmtId="2" fontId="3" fillId="4" borderId="1" xfId="0" applyNumberFormat="1" applyFont="1" applyFill="1" applyBorder="1" applyAlignment="1"/>
    <xf numFmtId="0" fontId="4" fillId="0" borderId="3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opLeftCell="B1" workbookViewId="0">
      <selection activeCell="G31" sqref="G31"/>
    </sheetView>
  </sheetViews>
  <sheetFormatPr defaultRowHeight="12.75"/>
  <cols>
    <col min="1" max="1" width="19.28515625" customWidth="1"/>
    <col min="2" max="2" width="52.5703125" customWidth="1"/>
    <col min="3" max="3" width="13.42578125" customWidth="1"/>
    <col min="4" max="4" width="19.42578125" bestFit="1" customWidth="1"/>
    <col min="5" max="5" width="18.140625" bestFit="1" customWidth="1"/>
    <col min="6" max="6" width="14.5703125" bestFit="1" customWidth="1"/>
    <col min="7" max="7" width="13.7109375" bestFit="1" customWidth="1"/>
  </cols>
  <sheetData>
    <row r="1" spans="1:8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8" ht="12.75" customHeight="1">
      <c r="A2" s="6" t="s">
        <v>33</v>
      </c>
      <c r="B2" s="6" t="s">
        <v>34</v>
      </c>
      <c r="C2" s="6">
        <v>1</v>
      </c>
      <c r="D2" s="6">
        <v>31</v>
      </c>
      <c r="E2" s="6">
        <v>0</v>
      </c>
      <c r="F2" s="6">
        <v>100</v>
      </c>
      <c r="G2" s="6">
        <v>0</v>
      </c>
      <c r="H2" s="6"/>
    </row>
    <row r="3" spans="1:8" ht="12.75" customHeight="1">
      <c r="A3" s="6" t="s">
        <v>33</v>
      </c>
      <c r="B3" s="6" t="s">
        <v>35</v>
      </c>
      <c r="C3" s="6">
        <v>430.29</v>
      </c>
      <c r="D3" s="6">
        <v>13339</v>
      </c>
      <c r="E3" s="6">
        <v>2667</v>
      </c>
      <c r="F3" s="6">
        <v>80.010000000000005</v>
      </c>
      <c r="G3" s="6">
        <v>19.989999999999998</v>
      </c>
      <c r="H3" s="6"/>
    </row>
    <row r="4" spans="1:8" ht="12.75" customHeight="1">
      <c r="A4" s="6" t="s">
        <v>33</v>
      </c>
      <c r="B4" s="6" t="s">
        <v>36</v>
      </c>
      <c r="C4" s="6">
        <v>364.35</v>
      </c>
      <c r="D4" s="6">
        <v>11295</v>
      </c>
      <c r="E4" s="6">
        <v>2066</v>
      </c>
      <c r="F4" s="6">
        <v>81.709999999999994</v>
      </c>
      <c r="G4" s="6">
        <v>18.29</v>
      </c>
      <c r="H4" s="6"/>
    </row>
    <row r="5" spans="1:8" ht="12.75" customHeight="1">
      <c r="A5" s="6" t="s">
        <v>33</v>
      </c>
      <c r="B5" s="6" t="s">
        <v>37</v>
      </c>
      <c r="C5" s="6">
        <v>49</v>
      </c>
      <c r="D5" s="6">
        <v>1519</v>
      </c>
      <c r="E5" s="6">
        <v>259</v>
      </c>
      <c r="F5" s="6">
        <v>82.95</v>
      </c>
      <c r="G5" s="6">
        <v>17.05</v>
      </c>
      <c r="H5" s="6"/>
    </row>
    <row r="6" spans="1:8" ht="12.75" customHeight="1">
      <c r="A6" s="6" t="s">
        <v>33</v>
      </c>
      <c r="B6" s="6" t="s">
        <v>38</v>
      </c>
      <c r="C6" s="6">
        <v>22</v>
      </c>
      <c r="D6" s="6">
        <v>682</v>
      </c>
      <c r="E6" s="6">
        <v>123</v>
      </c>
      <c r="F6" s="6">
        <v>81.96</v>
      </c>
      <c r="G6" s="6">
        <v>18.04</v>
      </c>
      <c r="H6" s="6"/>
    </row>
    <row r="7" spans="1:8" ht="12.75" customHeight="1">
      <c r="A7" s="6" t="s">
        <v>33</v>
      </c>
      <c r="B7" s="6" t="s">
        <v>39</v>
      </c>
      <c r="C7" s="6">
        <v>259.29000000000002</v>
      </c>
      <c r="D7" s="6">
        <v>8038</v>
      </c>
      <c r="E7" s="6">
        <v>1908</v>
      </c>
      <c r="F7" s="6">
        <v>76.260000000000005</v>
      </c>
      <c r="G7" s="6">
        <v>23.74</v>
      </c>
      <c r="H7" s="6"/>
    </row>
    <row r="8" spans="1:8" ht="12.75" customHeight="1">
      <c r="A8" s="6" t="s">
        <v>33</v>
      </c>
      <c r="B8" s="6" t="s">
        <v>40</v>
      </c>
      <c r="C8" s="6">
        <v>359</v>
      </c>
      <c r="D8" s="6">
        <v>11129</v>
      </c>
      <c r="E8" s="6">
        <v>2532</v>
      </c>
      <c r="F8" s="6">
        <v>77.25</v>
      </c>
      <c r="G8" s="6">
        <v>22.75</v>
      </c>
      <c r="H8" s="6"/>
    </row>
    <row r="9" spans="1:8" ht="12.75" customHeight="1">
      <c r="A9" s="6" t="s">
        <v>33</v>
      </c>
      <c r="B9" s="6" t="s">
        <v>41</v>
      </c>
      <c r="C9" s="6">
        <v>1141.9000000000001</v>
      </c>
      <c r="D9" s="6">
        <v>35399</v>
      </c>
      <c r="E9" s="6">
        <v>7913</v>
      </c>
      <c r="F9" s="6">
        <v>77.650000000000006</v>
      </c>
      <c r="G9" s="6">
        <v>22.35</v>
      </c>
      <c r="H9" s="6"/>
    </row>
    <row r="10" spans="1:8" ht="12.75" customHeight="1">
      <c r="A10" s="6" t="s">
        <v>33</v>
      </c>
      <c r="B10" s="6" t="s">
        <v>42</v>
      </c>
      <c r="C10" s="6">
        <v>386.97</v>
      </c>
      <c r="D10" s="6">
        <v>11996</v>
      </c>
      <c r="E10" s="6">
        <v>2110</v>
      </c>
      <c r="F10" s="6">
        <v>82.41</v>
      </c>
      <c r="G10" s="6">
        <v>17.59</v>
      </c>
      <c r="H10" s="6"/>
    </row>
    <row r="11" spans="1:8" ht="12.75" customHeight="1">
      <c r="A11" s="6" t="s">
        <v>33</v>
      </c>
      <c r="B11" s="6" t="s">
        <v>43</v>
      </c>
      <c r="C11" s="6">
        <v>62</v>
      </c>
      <c r="D11" s="6">
        <v>1922</v>
      </c>
      <c r="E11" s="6">
        <v>354</v>
      </c>
      <c r="F11" s="6">
        <v>81.58</v>
      </c>
      <c r="G11" s="6">
        <v>18.420000000000002</v>
      </c>
      <c r="H11" s="6"/>
    </row>
    <row r="12" spans="1:8" ht="12.75" customHeight="1">
      <c r="A12" s="6" t="s">
        <v>33</v>
      </c>
      <c r="B12" s="6" t="s">
        <v>44</v>
      </c>
      <c r="C12" s="6">
        <v>54</v>
      </c>
      <c r="D12" s="6">
        <v>1674</v>
      </c>
      <c r="E12" s="6">
        <v>323</v>
      </c>
      <c r="F12" s="6">
        <v>80.7</v>
      </c>
      <c r="G12" s="6">
        <v>19.3</v>
      </c>
      <c r="H12" s="6"/>
    </row>
    <row r="13" spans="1:8" ht="12.75" customHeight="1">
      <c r="A13" s="6" t="s">
        <v>33</v>
      </c>
      <c r="B13" s="6" t="s">
        <v>45</v>
      </c>
      <c r="C13" s="6">
        <v>67</v>
      </c>
      <c r="D13" s="6">
        <v>2077</v>
      </c>
      <c r="E13" s="6">
        <v>458</v>
      </c>
      <c r="F13" s="6">
        <v>77.95</v>
      </c>
      <c r="G13" s="6">
        <v>22.05</v>
      </c>
      <c r="H13" s="6"/>
    </row>
    <row r="14" spans="1:8" ht="12.75" customHeight="1">
      <c r="A14" s="6" t="s">
        <v>33</v>
      </c>
      <c r="B14" s="6" t="s">
        <v>46</v>
      </c>
      <c r="C14" s="6">
        <v>87</v>
      </c>
      <c r="D14" s="6">
        <v>2697</v>
      </c>
      <c r="E14" s="6">
        <v>404</v>
      </c>
      <c r="F14" s="6">
        <v>85.02</v>
      </c>
      <c r="G14" s="6">
        <v>14.98</v>
      </c>
      <c r="H14" s="6"/>
    </row>
    <row r="15" spans="1:8" ht="12.75" customHeight="1">
      <c r="A15" s="6" t="s">
        <v>33</v>
      </c>
      <c r="B15" s="6" t="s">
        <v>47</v>
      </c>
      <c r="C15" s="6">
        <v>43</v>
      </c>
      <c r="D15" s="6">
        <v>1333</v>
      </c>
      <c r="E15" s="6">
        <v>276</v>
      </c>
      <c r="F15" s="6">
        <v>79.290000000000006</v>
      </c>
      <c r="G15" s="6">
        <v>20.71</v>
      </c>
      <c r="H15" s="6"/>
    </row>
    <row r="16" spans="1:8" ht="12.75" customHeight="1">
      <c r="A16" s="6" t="s">
        <v>33</v>
      </c>
      <c r="B16" s="6" t="s">
        <v>48</v>
      </c>
      <c r="C16" s="6">
        <v>60.87</v>
      </c>
      <c r="D16" s="6">
        <v>1887</v>
      </c>
      <c r="E16" s="6">
        <v>407</v>
      </c>
      <c r="F16" s="6">
        <v>78.430000000000007</v>
      </c>
      <c r="G16" s="6">
        <v>21.57</v>
      </c>
      <c r="H16" s="6"/>
    </row>
    <row r="17" spans="1:8" ht="12.75" customHeight="1">
      <c r="A17" s="6" t="s">
        <v>33</v>
      </c>
      <c r="B17" s="6" t="s">
        <v>49</v>
      </c>
      <c r="C17" s="6">
        <v>56</v>
      </c>
      <c r="D17" s="6">
        <v>1736</v>
      </c>
      <c r="E17" s="6">
        <v>340</v>
      </c>
      <c r="F17" s="6">
        <v>80.41</v>
      </c>
      <c r="G17" s="6">
        <v>19.59</v>
      </c>
      <c r="H17" s="6"/>
    </row>
    <row r="18" spans="1:8" ht="12.75" customHeight="1">
      <c r="A18" s="6" t="s">
        <v>33</v>
      </c>
      <c r="B18" s="6" t="s">
        <v>50</v>
      </c>
      <c r="C18" s="6">
        <v>1</v>
      </c>
      <c r="D18" s="6">
        <v>31</v>
      </c>
      <c r="E18" s="6">
        <v>6</v>
      </c>
      <c r="F18" s="6">
        <v>80.650000000000006</v>
      </c>
      <c r="G18" s="6">
        <v>19.350000000000001</v>
      </c>
      <c r="H18" s="6"/>
    </row>
    <row r="19" spans="1:8" ht="12.75" customHeight="1">
      <c r="A19" s="6" t="s">
        <v>33</v>
      </c>
      <c r="B19" s="6" t="s">
        <v>51</v>
      </c>
      <c r="C19" s="6">
        <v>55</v>
      </c>
      <c r="D19" s="6">
        <v>1705</v>
      </c>
      <c r="E19" s="6">
        <v>226</v>
      </c>
      <c r="F19" s="6">
        <v>86.74</v>
      </c>
      <c r="G19" s="6">
        <v>13.26</v>
      </c>
      <c r="H19" s="6"/>
    </row>
    <row r="20" spans="1:8" ht="16.5" customHeight="1">
      <c r="A20" s="6" t="s">
        <v>33</v>
      </c>
      <c r="B20" s="6" t="s">
        <v>52</v>
      </c>
      <c r="C20" s="6">
        <v>4</v>
      </c>
      <c r="D20" s="6">
        <v>124</v>
      </c>
      <c r="E20" s="6">
        <v>27</v>
      </c>
      <c r="F20" s="6">
        <v>78.23</v>
      </c>
      <c r="G20" s="6">
        <v>21.77</v>
      </c>
      <c r="H20" s="6"/>
    </row>
    <row r="21" spans="1:8" ht="12.75" customHeight="1">
      <c r="A21" s="6" t="s">
        <v>33</v>
      </c>
      <c r="B21" s="6" t="s">
        <v>53</v>
      </c>
      <c r="C21" s="6">
        <v>1</v>
      </c>
      <c r="D21" s="6">
        <v>31</v>
      </c>
      <c r="E21" s="6">
        <v>2</v>
      </c>
      <c r="F21" s="6">
        <v>93.55</v>
      </c>
      <c r="G21" s="6">
        <v>6.45</v>
      </c>
      <c r="H21" s="6"/>
    </row>
    <row r="22" spans="1:8" ht="12.75" customHeight="1">
      <c r="A22" s="6" t="s">
        <v>33</v>
      </c>
      <c r="B22" s="6" t="s">
        <v>54</v>
      </c>
      <c r="C22" s="6">
        <v>196.19</v>
      </c>
      <c r="D22" s="6">
        <v>6082</v>
      </c>
      <c r="E22" s="6">
        <v>1181</v>
      </c>
      <c r="F22" s="6">
        <v>80.58</v>
      </c>
      <c r="G22" s="6">
        <v>19.420000000000002</v>
      </c>
      <c r="H22" s="6"/>
    </row>
    <row r="23" spans="1:8" ht="12.75" customHeight="1">
      <c r="A23" s="6" t="s">
        <v>33</v>
      </c>
      <c r="B23" s="6" t="s">
        <v>55</v>
      </c>
      <c r="C23" s="6">
        <v>146.65</v>
      </c>
      <c r="D23" s="6">
        <v>4546</v>
      </c>
      <c r="E23" s="6">
        <v>843</v>
      </c>
      <c r="F23" s="6">
        <v>81.459999999999994</v>
      </c>
      <c r="G23" s="6">
        <v>18.54</v>
      </c>
      <c r="H23" s="6"/>
    </row>
    <row r="24" spans="1:8" ht="12.75" customHeight="1">
      <c r="A24" s="6" t="s">
        <v>33</v>
      </c>
      <c r="B24" s="6" t="s">
        <v>56</v>
      </c>
      <c r="C24" s="6">
        <v>256.77999999999997</v>
      </c>
      <c r="D24" s="6">
        <v>7960.19</v>
      </c>
      <c r="E24" s="6">
        <v>1134.19</v>
      </c>
      <c r="F24" s="6">
        <v>85.75</v>
      </c>
      <c r="G24" s="6">
        <v>14.25</v>
      </c>
      <c r="H24" s="6"/>
    </row>
    <row r="25" spans="1:8" ht="12.75" customHeight="1">
      <c r="A25" s="6" t="s">
        <v>33</v>
      </c>
      <c r="B25" s="6" t="s">
        <v>57</v>
      </c>
      <c r="C25" s="6">
        <v>115.84</v>
      </c>
      <c r="D25" s="6">
        <v>3591</v>
      </c>
      <c r="E25" s="6">
        <v>489</v>
      </c>
      <c r="F25" s="6">
        <v>86.38</v>
      </c>
      <c r="G25" s="6">
        <v>13.62</v>
      </c>
      <c r="H25" s="6"/>
    </row>
    <row r="26" spans="1:8" ht="12.75" customHeight="1">
      <c r="A26" s="6" t="s">
        <v>33</v>
      </c>
      <c r="B26" s="6" t="s">
        <v>58</v>
      </c>
      <c r="C26" s="6">
        <v>164.64</v>
      </c>
      <c r="D26" s="6">
        <v>5103.8100000000004</v>
      </c>
      <c r="E26" s="6">
        <v>781.81</v>
      </c>
      <c r="F26" s="6">
        <v>84.68</v>
      </c>
      <c r="G26" s="6">
        <v>15.32</v>
      </c>
      <c r="H26" s="6"/>
    </row>
  </sheetData>
  <pageMargins left="0.75" right="0.75" top="1" bottom="1" header="0.5" footer="0.5"/>
  <pageSetup paperSize="9" firstPageNumber="0" fitToWidth="0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F24"/>
  <sheetViews>
    <sheetView tabSelected="1" workbookViewId="0">
      <selection activeCell="C28" sqref="C28"/>
    </sheetView>
  </sheetViews>
  <sheetFormatPr defaultRowHeight="12.75"/>
  <cols>
    <col min="1" max="1" width="41.5703125" bestFit="1" customWidth="1"/>
    <col min="2" max="2" width="15.7109375" customWidth="1"/>
    <col min="3" max="3" width="17.7109375" customWidth="1"/>
    <col min="4" max="4" width="22.140625" customWidth="1"/>
    <col min="5" max="5" width="14.7109375" customWidth="1"/>
    <col min="6" max="6" width="17.5703125" customWidth="1"/>
  </cols>
  <sheetData>
    <row r="1" spans="1:6" ht="13.5" thickBot="1"/>
    <row r="2" spans="1:6" ht="21" thickBot="1">
      <c r="A2" s="9" t="s">
        <v>60</v>
      </c>
      <c r="B2" s="10"/>
      <c r="C2" s="10"/>
      <c r="D2" s="10"/>
      <c r="E2" s="10"/>
      <c r="F2" s="11"/>
    </row>
    <row r="4" spans="1:6">
      <c r="B4" s="2" t="s">
        <v>28</v>
      </c>
      <c r="C4" s="2" t="s">
        <v>29</v>
      </c>
      <c r="D4" s="2" t="s">
        <v>30</v>
      </c>
      <c r="E4" s="2" t="s">
        <v>31</v>
      </c>
      <c r="F4" s="2" t="s">
        <v>32</v>
      </c>
    </row>
    <row r="5" spans="1:6" ht="51">
      <c r="A5" s="5">
        <v>42005</v>
      </c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</row>
    <row r="6" spans="1:6">
      <c r="A6" s="7" t="s">
        <v>12</v>
      </c>
      <c r="B6" s="7">
        <f>datiEstrattiAREAS!C3</f>
        <v>430.29</v>
      </c>
      <c r="C6" s="7">
        <f>datiEstrattiAREAS!D3</f>
        <v>13339</v>
      </c>
      <c r="D6" s="7">
        <f>datiEstrattiAREAS!E3</f>
        <v>2667</v>
      </c>
      <c r="E6" s="8">
        <f>D6/C6*100</f>
        <v>19.994002548916711</v>
      </c>
      <c r="F6" s="8">
        <f>(C6-D6)/C6*100</f>
        <v>80.005997451083289</v>
      </c>
    </row>
    <row r="7" spans="1:6">
      <c r="A7" s="7" t="s">
        <v>13</v>
      </c>
      <c r="B7" s="7">
        <f>datiEstrattiAREAS!C4+datiEstrattiAREAS!C5+datiEstrattiAREAS!C6</f>
        <v>435.35</v>
      </c>
      <c r="C7" s="7">
        <f>datiEstrattiAREAS!D4+datiEstrattiAREAS!D5+datiEstrattiAREAS!D6</f>
        <v>13496</v>
      </c>
      <c r="D7" s="7">
        <f>datiEstrattiAREAS!E4+datiEstrattiAREAS!E5+datiEstrattiAREAS!E6</f>
        <v>2448</v>
      </c>
      <c r="E7" s="8">
        <f>D7/C7*100</f>
        <v>18.138707765263781</v>
      </c>
      <c r="F7" s="8">
        <f>(C7-D7)/C7*100</f>
        <v>81.861292234736212</v>
      </c>
    </row>
    <row r="8" spans="1:6">
      <c r="A8" s="7" t="s">
        <v>14</v>
      </c>
      <c r="B8" s="7">
        <f>datiEstrattiAREAS!C8</f>
        <v>359</v>
      </c>
      <c r="C8" s="7">
        <f>datiEstrattiAREAS!D8</f>
        <v>11129</v>
      </c>
      <c r="D8" s="7">
        <f>+datiEstrattiAREAS!E8</f>
        <v>2532</v>
      </c>
      <c r="E8" s="8">
        <f t="shared" ref="E8:E22" si="0">D8/C8*100</f>
        <v>22.751370293826938</v>
      </c>
      <c r="F8" s="8">
        <f t="shared" ref="F8:F22" si="1">(C8-D8)/C8*100</f>
        <v>77.248629706173062</v>
      </c>
    </row>
    <row r="9" spans="1:6">
      <c r="A9" s="7" t="s">
        <v>15</v>
      </c>
      <c r="B9" s="7">
        <f>datiEstrattiAREAS!C7+datiEstrattiAREAS!C9+datiEstrattiAREAS!C10+datiEstrattiAREAS!C2</f>
        <v>1789.16</v>
      </c>
      <c r="C9" s="7">
        <f>datiEstrattiAREAS!D7+datiEstrattiAREAS!D9+datiEstrattiAREAS!D10+datiEstrattiAREAS!D2</f>
        <v>55464</v>
      </c>
      <c r="D9" s="7">
        <f>datiEstrattiAREAS!E7+datiEstrattiAREAS!E9+datiEstrattiAREAS!E10+datiEstrattiAREAS!E2</f>
        <v>11931</v>
      </c>
      <c r="E9" s="8">
        <f t="shared" si="0"/>
        <v>21.511250540891389</v>
      </c>
      <c r="F9" s="8">
        <f t="shared" si="1"/>
        <v>78.488749459108604</v>
      </c>
    </row>
    <row r="10" spans="1:6">
      <c r="A10" s="7" t="s">
        <v>16</v>
      </c>
      <c r="B10" s="7">
        <f>datiEstrattiAREAS!C11</f>
        <v>62</v>
      </c>
      <c r="C10" s="7">
        <f>datiEstrattiAREAS!D11</f>
        <v>1922</v>
      </c>
      <c r="D10" s="7">
        <f>datiEstrattiAREAS!E11</f>
        <v>354</v>
      </c>
      <c r="E10" s="8">
        <f t="shared" si="0"/>
        <v>18.418314255983351</v>
      </c>
      <c r="F10" s="8">
        <f t="shared" si="1"/>
        <v>81.581685744016653</v>
      </c>
    </row>
    <row r="11" spans="1:6">
      <c r="A11" s="7" t="s">
        <v>17</v>
      </c>
      <c r="B11" s="7">
        <f>datiEstrattiAREAS!C12</f>
        <v>54</v>
      </c>
      <c r="C11" s="7">
        <f>datiEstrattiAREAS!D12</f>
        <v>1674</v>
      </c>
      <c r="D11" s="7">
        <f>datiEstrattiAREAS!E12</f>
        <v>323</v>
      </c>
      <c r="E11" s="8">
        <f t="shared" si="0"/>
        <v>19.29510155316607</v>
      </c>
      <c r="F11" s="8">
        <f t="shared" si="1"/>
        <v>80.704898446833923</v>
      </c>
    </row>
    <row r="12" spans="1:6">
      <c r="A12" s="7" t="s">
        <v>18</v>
      </c>
      <c r="B12" s="7">
        <f>datiEstrattiAREAS!C13</f>
        <v>67</v>
      </c>
      <c r="C12" s="7">
        <f>datiEstrattiAREAS!D13</f>
        <v>2077</v>
      </c>
      <c r="D12" s="7">
        <f>datiEstrattiAREAS!E13</f>
        <v>458</v>
      </c>
      <c r="E12" s="8">
        <f t="shared" si="0"/>
        <v>22.051035146846413</v>
      </c>
      <c r="F12" s="8">
        <f t="shared" si="1"/>
        <v>77.948964853153598</v>
      </c>
    </row>
    <row r="13" spans="1:6">
      <c r="A13" s="7" t="s">
        <v>19</v>
      </c>
      <c r="B13" s="7">
        <f>datiEstrattiAREAS!C14</f>
        <v>87</v>
      </c>
      <c r="C13" s="7">
        <f>datiEstrattiAREAS!D14</f>
        <v>2697</v>
      </c>
      <c r="D13" s="7">
        <f>datiEstrattiAREAS!E14</f>
        <v>404</v>
      </c>
      <c r="E13" s="8">
        <f t="shared" si="0"/>
        <v>14.979606970708195</v>
      </c>
      <c r="F13" s="8">
        <f t="shared" si="1"/>
        <v>85.02039302929181</v>
      </c>
    </row>
    <row r="14" spans="1:6">
      <c r="A14" s="7" t="s">
        <v>20</v>
      </c>
      <c r="B14" s="7">
        <f>datiEstrattiAREAS!C15</f>
        <v>43</v>
      </c>
      <c r="C14" s="7">
        <f>datiEstrattiAREAS!D15</f>
        <v>1333</v>
      </c>
      <c r="D14" s="7">
        <f>datiEstrattiAREAS!E15</f>
        <v>276</v>
      </c>
      <c r="E14" s="8">
        <f t="shared" si="0"/>
        <v>20.705176294073517</v>
      </c>
      <c r="F14" s="8">
        <f t="shared" si="1"/>
        <v>79.29482370592649</v>
      </c>
    </row>
    <row r="15" spans="1:6">
      <c r="A15" s="7" t="s">
        <v>21</v>
      </c>
      <c r="B15" s="7">
        <f>+datiEstrattiAREAS!C16+datiEstrattiAREAS!C21</f>
        <v>61.87</v>
      </c>
      <c r="C15" s="7">
        <f>+datiEstrattiAREAS!D16+datiEstrattiAREAS!D21</f>
        <v>1918</v>
      </c>
      <c r="D15" s="7">
        <f>+datiEstrattiAREAS!E16+datiEstrattiAREAS!E21</f>
        <v>409</v>
      </c>
      <c r="E15" s="8">
        <f t="shared" si="0"/>
        <v>21.32429614181439</v>
      </c>
      <c r="F15" s="8">
        <f t="shared" si="1"/>
        <v>78.675703858185614</v>
      </c>
    </row>
    <row r="16" spans="1:6">
      <c r="A16" s="7" t="s">
        <v>22</v>
      </c>
      <c r="B16" s="7">
        <f>datiEstrattiAREAS!C17</f>
        <v>56</v>
      </c>
      <c r="C16" s="7">
        <f>datiEstrattiAREAS!D17</f>
        <v>1736</v>
      </c>
      <c r="D16" s="7">
        <f>datiEstrattiAREAS!E17</f>
        <v>340</v>
      </c>
      <c r="E16" s="8">
        <f t="shared" si="0"/>
        <v>19.585253456221199</v>
      </c>
      <c r="F16" s="8">
        <f t="shared" si="1"/>
        <v>80.414746543778804</v>
      </c>
    </row>
    <row r="17" spans="1:6">
      <c r="A17" s="7" t="s">
        <v>23</v>
      </c>
      <c r="B17" s="7">
        <f>datiEstrattiAREAS!C19</f>
        <v>55</v>
      </c>
      <c r="C17" s="7">
        <f>datiEstrattiAREAS!D19</f>
        <v>1705</v>
      </c>
      <c r="D17" s="7">
        <f>datiEstrattiAREAS!E19</f>
        <v>226</v>
      </c>
      <c r="E17" s="8">
        <f t="shared" si="0"/>
        <v>13.255131964809383</v>
      </c>
      <c r="F17" s="8">
        <f t="shared" si="1"/>
        <v>86.744868035190621</v>
      </c>
    </row>
    <row r="18" spans="1:6">
      <c r="A18" s="7" t="s">
        <v>24</v>
      </c>
      <c r="B18" s="7">
        <f>datiEstrattiAREAS!C23+datiEstrattiAREAS!C18</f>
        <v>147.65</v>
      </c>
      <c r="C18" s="7">
        <f>datiEstrattiAREAS!D23+datiEstrattiAREAS!D18</f>
        <v>4577</v>
      </c>
      <c r="D18" s="7">
        <f>datiEstrattiAREAS!E23+datiEstrattiAREAS!E18</f>
        <v>849</v>
      </c>
      <c r="E18" s="8">
        <f t="shared" si="0"/>
        <v>18.549268079528076</v>
      </c>
      <c r="F18" s="8">
        <f t="shared" si="1"/>
        <v>81.450731920471924</v>
      </c>
    </row>
    <row r="19" spans="1:6">
      <c r="A19" s="7" t="s">
        <v>25</v>
      </c>
      <c r="B19" s="7">
        <f>datiEstrattiAREAS!C24</f>
        <v>256.77999999999997</v>
      </c>
      <c r="C19" s="7">
        <f>datiEstrattiAREAS!D24</f>
        <v>7960.19</v>
      </c>
      <c r="D19" s="7">
        <f>datiEstrattiAREAS!E24</f>
        <v>1134.19</v>
      </c>
      <c r="E19" s="8">
        <f t="shared" si="0"/>
        <v>14.24827799336448</v>
      </c>
      <c r="F19" s="8">
        <f t="shared" si="1"/>
        <v>85.751722006635518</v>
      </c>
    </row>
    <row r="20" spans="1:6">
      <c r="A20" s="7" t="s">
        <v>59</v>
      </c>
      <c r="B20" s="7">
        <f>datiEstrattiAREAS!C26</f>
        <v>164.64</v>
      </c>
      <c r="C20" s="7">
        <f>datiEstrattiAREAS!D26</f>
        <v>5103.8100000000004</v>
      </c>
      <c r="D20" s="7">
        <f>datiEstrattiAREAS!E26</f>
        <v>781.81</v>
      </c>
      <c r="E20" s="8">
        <f>D20/C20*100</f>
        <v>15.318164273356569</v>
      </c>
      <c r="F20" s="8">
        <f t="shared" si="1"/>
        <v>84.681835726643413</v>
      </c>
    </row>
    <row r="21" spans="1:6">
      <c r="A21" s="7" t="s">
        <v>26</v>
      </c>
      <c r="B21" s="7">
        <f>datiEstrattiAREAS!C25</f>
        <v>115.84</v>
      </c>
      <c r="C21" s="7">
        <f>datiEstrattiAREAS!D25</f>
        <v>3591</v>
      </c>
      <c r="D21" s="7">
        <f>datiEstrattiAREAS!E25</f>
        <v>489</v>
      </c>
      <c r="E21" s="8">
        <f t="shared" si="0"/>
        <v>13.617376775271511</v>
      </c>
      <c r="F21" s="8">
        <f t="shared" si="1"/>
        <v>86.382623224728476</v>
      </c>
    </row>
    <row r="22" spans="1:6">
      <c r="A22" s="7" t="s">
        <v>27</v>
      </c>
      <c r="B22" s="7">
        <f>datiEstrattiAREAS!C20+datiEstrattiAREAS!C22</f>
        <v>200.19</v>
      </c>
      <c r="C22" s="7">
        <f>datiEstrattiAREAS!D20+datiEstrattiAREAS!D22</f>
        <v>6206</v>
      </c>
      <c r="D22" s="7">
        <f>datiEstrattiAREAS!E20+datiEstrattiAREAS!E22</f>
        <v>1208</v>
      </c>
      <c r="E22" s="8">
        <f t="shared" si="0"/>
        <v>19.465033838221078</v>
      </c>
      <c r="F22" s="8">
        <f t="shared" si="1"/>
        <v>80.534966161778925</v>
      </c>
    </row>
    <row r="24" spans="1:6">
      <c r="E24" s="4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datiEstrattiAREAS</vt:lpstr>
      <vt:lpstr>dato_sviluppato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L.F.</dc:creator>
  <cp:lastModifiedBy>DELL</cp:lastModifiedBy>
  <cp:lastPrinted>2015-02-11T08:19:22Z</cp:lastPrinted>
  <dcterms:created xsi:type="dcterms:W3CDTF">2013-05-20T09:10:25Z</dcterms:created>
  <dcterms:modified xsi:type="dcterms:W3CDTF">2015-09-25T09:49:07Z</dcterms:modified>
</cp:coreProperties>
</file>